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Lisez-moi" sheetId="1" state="visible" r:id="rId1"/>
    <sheet name="Clients" sheetId="2" state="visible" r:id="rId2"/>
    <sheet name="Charge annuelle" sheetId="3" state="visible" r:id="rId3"/>
    <sheet name="Rythm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D5A27"/>
      <sz val="16"/>
    </font>
    <font>
      <i val="1"/>
      <color rgb="0056645B"/>
    </font>
    <font>
      <b val="1"/>
      <color rgb="002D5A27"/>
      <sz val="13"/>
    </font>
    <font>
      <b val="1"/>
      <color rgb="00FFFFFF"/>
    </font>
    <font>
      <b val="1"/>
      <color rgb="002D5A27"/>
    </font>
  </fonts>
  <fills count="5">
    <fill>
      <patternFill/>
    </fill>
    <fill>
      <patternFill patternType="gray125"/>
    </fill>
    <fill>
      <patternFill patternType="solid">
        <fgColor rgb="002D5A27"/>
      </patternFill>
    </fill>
    <fill>
      <patternFill patternType="solid">
        <fgColor rgb="00FFFFFF"/>
      </patternFill>
    </fill>
    <fill>
      <patternFill patternType="solid">
        <fgColor rgb="00EDF5E3"/>
      </patternFill>
    </fill>
  </fills>
  <borders count="2">
    <border>
      <left/>
      <right/>
      <top/>
      <bottom/>
      <diagonal/>
    </border>
    <border>
      <left style="thin">
        <color rgb="00D5DDCF"/>
      </left>
      <right style="thin">
        <color rgb="00D5DDCF"/>
      </right>
      <top style="thin">
        <color rgb="00D5DDCF"/>
      </top>
      <bottom style="thin">
        <color rgb="00D5DDC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49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9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4" borderId="1" pivotButton="0" quotePrefix="0" xfId="0"/>
    <xf numFmtId="2" fontId="0" fillId="4" borderId="1" pivotButton="0" quotePrefix="0" xfId="0"/>
    <xf numFmtId="0" fontId="5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center"/>
    </xf>
    <xf numFmtId="0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planning d'entretien de jardin</t>
        </is>
      </c>
    </row>
    <row r="2">
      <c r="A2" s="2" t="inlineStr">
        <is>
          <t>Offert par Débroussai'Heure, le logiciel de planning des jardiniers et paysagistes : https://debroussaiheure.com</t>
        </is>
      </c>
    </row>
    <row r="3">
      <c r="A3" s="3" t="inlineStr"/>
    </row>
    <row r="4">
      <c r="A4" s="4" t="inlineStr">
        <is>
          <t>Onglet « Clients »</t>
        </is>
      </c>
    </row>
    <row r="5">
      <c r="A5" s="3" t="inlineStr">
        <is>
          <t>Une ligne par client. Les trois clients sont des exemples : remplacez-les par les vôtres.</t>
        </is>
      </c>
    </row>
    <row r="6">
      <c r="A6" s="3" t="inlineStr">
        <is>
          <t>Prestations : séparez-les par « | ». Un rythme entre parenthèses, « Tonte (Hebdomadaire) », s'applique à cette prestation ; sinon c'est la colonne Récurrence.</t>
        </is>
      </c>
    </row>
    <row r="7">
      <c r="A7" s="3" t="inlineStr">
        <is>
          <t>Durée par défaut : en minutes, pour un passage chez ce client. Jour préféré : le jour souhaité par le client.</t>
        </is>
      </c>
    </row>
    <row r="8">
      <c r="A8" s="3" t="inlineStr"/>
    </row>
    <row r="9">
      <c r="A9" s="4" t="inlineStr">
        <is>
          <t>Onglet « Charge annuelle »</t>
        </is>
      </c>
    </row>
    <row r="10">
      <c r="A10" s="3" t="inlineStr">
        <is>
          <t>Une ligne par prestation et par client : choisissez le rythme, la durée d'un passage, et mettez un « x » dans les mois où elle se fait.</t>
        </is>
      </c>
    </row>
    <row r="11">
      <c r="A11" s="3" t="inlineStr">
        <is>
          <t>Les passages et les heures se calculent seuls, avec le total d'heures de chaque mois en bas : vous voyez tout de suite les mois chargés.</t>
        </is>
      </c>
    </row>
    <row r="12">
      <c r="A12" s="3" t="inlineStr">
        <is>
          <t>Annuel et Ponctuel comptent un seul passage dans l'année. Les autres rythmes donnent une moyenne par mois (toutes les 2 semaines : environ 2,2 passages par mois).</t>
        </is>
      </c>
    </row>
    <row r="13">
      <c r="A13" s="3" t="inlineStr"/>
    </row>
    <row r="14">
      <c r="A14" s="4" t="inlineStr">
        <is>
          <t>Importer vos clients dans Débroussai'Heure</t>
        </is>
      </c>
    </row>
    <row r="15">
      <c r="A15" s="3" t="inlineStr">
        <is>
          <t>1. Onglet Clients ouvert : Fichier › Enregistrer sous › CSV UTF-8 (ou téléchargez directement modele-clients-jardinier.csv sur le site).</t>
        </is>
      </c>
    </row>
    <row r="16">
      <c r="A16" s="3" t="inlineStr">
        <is>
          <t>2. Dans l'application : Clients › menu ⋮ › Import CSV, puis choisissez le fichier.</t>
        </is>
      </c>
    </row>
    <row r="17">
      <c r="A17" s="3" t="inlineStr">
        <is>
          <t>3. Les prestations dont le nom existe dans Réglages › Prestations sont ajoutées au client avec leur rythme, et la durée d'un passage est répartie entre elles ; les autres noms sont signalés à la fin de l'import.</t>
        </is>
      </c>
    </row>
    <row r="18">
      <c r="A18" s="3" t="inlineStr">
        <is>
          <t>Les noms des exemples (Tonte, Taille des haies, Taille des massifs, Ramassage des feuilles) sont ceux créés à l'inscription.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8" customWidth="1" min="4" max="4"/>
    <col width="28" customWidth="1" min="5" max="5"/>
    <col width="12" customWidth="1" min="6" max="6"/>
    <col width="18" customWidth="1" min="7" max="7"/>
    <col width="12" customWidth="1" min="8" max="8"/>
    <col width="52" customWidth="1" min="9" max="9"/>
    <col width="22" customWidth="1" min="10" max="10"/>
    <col width="14" customWidth="1" min="11" max="11"/>
    <col width="13" customWidth="1" min="12" max="12"/>
    <col width="36" customWidth="1" min="13" max="13"/>
  </cols>
  <sheetData>
    <row r="1" ht="32" customHeight="1">
      <c r="A1" s="5" t="inlineStr">
        <is>
          <t>Prénom</t>
        </is>
      </c>
      <c r="B1" s="5" t="inlineStr">
        <is>
          <t>Nom</t>
        </is>
      </c>
      <c r="C1" s="5" t="inlineStr">
        <is>
          <t>Téléphone</t>
        </is>
      </c>
      <c r="D1" s="5" t="inlineStr">
        <is>
          <t>Email</t>
        </is>
      </c>
      <c r="E1" s="5" t="inlineStr">
        <is>
          <t>Adresse</t>
        </is>
      </c>
      <c r="F1" s="5" t="inlineStr">
        <is>
          <t>Code postal</t>
        </is>
      </c>
      <c r="G1" s="5" t="inlineStr">
        <is>
          <t>Ville</t>
        </is>
      </c>
      <c r="H1" s="5" t="inlineStr">
        <is>
          <t>Surface jardin (m²)</t>
        </is>
      </c>
      <c r="I1" s="5" t="inlineStr">
        <is>
          <t>Prestations</t>
        </is>
      </c>
      <c r="J1" s="5" t="inlineStr">
        <is>
          <t>Récurrence</t>
        </is>
      </c>
      <c r="K1" s="5" t="inlineStr">
        <is>
          <t>Durée par défaut (min)</t>
        </is>
      </c>
      <c r="L1" s="5" t="inlineStr">
        <is>
          <t>Jour préféré</t>
        </is>
      </c>
      <c r="M1" s="5" t="inlineStr">
        <is>
          <t>Notes</t>
        </is>
      </c>
    </row>
    <row r="2">
      <c r="A2" s="6" t="inlineStr">
        <is>
          <t>Marie</t>
        </is>
      </c>
      <c r="B2" s="6" t="inlineStr">
        <is>
          <t>Dupont</t>
        </is>
      </c>
      <c r="C2" s="6" t="inlineStr">
        <is>
          <t>06 39 98 00 01</t>
        </is>
      </c>
      <c r="D2" s="6" t="inlineStr">
        <is>
          <t>marie.dupont@example.com</t>
        </is>
      </c>
      <c r="E2" s="6" t="inlineStr">
        <is>
          <t>12 rue des Hortensias</t>
        </is>
      </c>
      <c r="F2" s="7" t="inlineStr">
        <is>
          <t>29200</t>
        </is>
      </c>
      <c r="G2" s="6" t="inlineStr">
        <is>
          <t>Brest</t>
        </is>
      </c>
      <c r="H2" s="6" t="n">
        <v>400</v>
      </c>
      <c r="I2" s="8" t="inlineStr">
        <is>
          <t>Tonte (Hebdomadaire) | Taille des haies (Trimestriel)</t>
        </is>
      </c>
      <c r="J2" s="6" t="n"/>
      <c r="K2" s="6" t="n">
        <v>60</v>
      </c>
      <c r="L2" s="6" t="inlineStr">
        <is>
          <t>mardi</t>
        </is>
      </c>
      <c r="M2" s="8" t="inlineStr">
        <is>
          <t>Portail : code 1234</t>
        </is>
      </c>
    </row>
    <row r="3">
      <c r="A3" s="6" t="inlineStr">
        <is>
          <t>Jean</t>
        </is>
      </c>
      <c r="B3" s="6" t="inlineStr">
        <is>
          <t>Martin</t>
        </is>
      </c>
      <c r="C3" s="6" t="inlineStr">
        <is>
          <t>06 39 98 00 02</t>
        </is>
      </c>
      <c r="D3" s="6" t="n"/>
      <c r="E3" s="6" t="inlineStr">
        <is>
          <t>5 chemin du Moulin</t>
        </is>
      </c>
      <c r="F3" s="7" t="inlineStr">
        <is>
          <t>29830</t>
        </is>
      </c>
      <c r="G3" s="6" t="inlineStr">
        <is>
          <t>Ploudalmézeau</t>
        </is>
      </c>
      <c r="H3" s="6" t="n">
        <v>1200</v>
      </c>
      <c r="I3" s="8" t="inlineStr">
        <is>
          <t>Taille des massifs | Ramassage des feuilles (Toutes les 2 semaines)</t>
        </is>
      </c>
      <c r="J3" s="6" t="inlineStr">
        <is>
          <t>Mensuel</t>
        </is>
      </c>
      <c r="K3" s="6" t="n">
        <v>90</v>
      </c>
      <c r="L3" s="6" t="inlineStr">
        <is>
          <t>jeudi</t>
        </is>
      </c>
      <c r="M3" s="8" t="inlineStr">
        <is>
          <t>Clés chez la voisine</t>
        </is>
      </c>
    </row>
    <row r="4">
      <c r="A4" s="6" t="inlineStr">
        <is>
          <t>Sophie</t>
        </is>
      </c>
      <c r="B4" s="6" t="inlineStr">
        <is>
          <t>Bernard</t>
        </is>
      </c>
      <c r="C4" s="6" t="inlineStr">
        <is>
          <t>06 39 98 00 03</t>
        </is>
      </c>
      <c r="D4" s="6" t="inlineStr">
        <is>
          <t>sophie.bernard@example.com</t>
        </is>
      </c>
      <c r="E4" s="6" t="inlineStr">
        <is>
          <t>8 impasse des Lilas</t>
        </is>
      </c>
      <c r="F4" s="7" t="inlineStr">
        <is>
          <t>29280</t>
        </is>
      </c>
      <c r="G4" s="6" t="inlineStr">
        <is>
          <t>Plouzané</t>
        </is>
      </c>
      <c r="H4" s="6" t="n">
        <v>250</v>
      </c>
      <c r="I4" s="8" t="inlineStr">
        <is>
          <t>Tonte (Toutes les 2 semaines)</t>
        </is>
      </c>
      <c r="J4" s="6" t="n"/>
      <c r="K4" s="6" t="n">
        <v>45</v>
      </c>
      <c r="L4" s="6" t="n"/>
      <c r="M4" s="8" t="inlineStr">
        <is>
          <t>Résidence secondaire, présente en été</t>
        </is>
      </c>
    </row>
    <row r="5">
      <c r="F5" s="9" t="n"/>
    </row>
    <row r="6">
      <c r="F6" s="9" t="n"/>
    </row>
    <row r="7">
      <c r="F7" s="9" t="n"/>
    </row>
    <row r="8">
      <c r="F8" s="9" t="n"/>
    </row>
    <row r="9">
      <c r="F9" s="9" t="n"/>
    </row>
    <row r="10">
      <c r="F10" s="9" t="n"/>
    </row>
    <row r="11">
      <c r="F11" s="9" t="n"/>
    </row>
    <row r="12">
      <c r="F12" s="9" t="n"/>
    </row>
    <row r="13">
      <c r="F13" s="9" t="n"/>
    </row>
    <row r="14">
      <c r="F14" s="9" t="n"/>
    </row>
    <row r="15">
      <c r="F15" s="9" t="n"/>
    </row>
    <row r="16">
      <c r="F16" s="9" t="n"/>
    </row>
    <row r="17">
      <c r="F17" s="9" t="n"/>
    </row>
    <row r="18">
      <c r="F18" s="9" t="n"/>
    </row>
    <row r="19">
      <c r="F19" s="9" t="n"/>
    </row>
    <row r="20">
      <c r="F20" s="9" t="n"/>
    </row>
    <row r="21">
      <c r="F21" s="9" t="n"/>
    </row>
    <row r="22">
      <c r="F22" s="9" t="n"/>
    </row>
    <row r="23">
      <c r="F23" s="9" t="n"/>
    </row>
    <row r="24">
      <c r="F24" s="9" t="n"/>
    </row>
    <row r="25">
      <c r="F25" s="9" t="n"/>
    </row>
    <row r="26">
      <c r="F26" s="9" t="n"/>
    </row>
    <row r="27">
      <c r="F27" s="9" t="n"/>
    </row>
    <row r="28">
      <c r="F28" s="9" t="n"/>
    </row>
    <row r="29">
      <c r="F29" s="9" t="n"/>
    </row>
    <row r="30">
      <c r="F30" s="9" t="n"/>
    </row>
    <row r="31">
      <c r="F31" s="9" t="n"/>
    </row>
    <row r="32">
      <c r="F32" s="9" t="n"/>
    </row>
    <row r="33">
      <c r="F33" s="9" t="n"/>
    </row>
    <row r="34">
      <c r="F34" s="9" t="n"/>
    </row>
    <row r="35">
      <c r="F35" s="9" t="n"/>
    </row>
    <row r="36">
      <c r="F36" s="9" t="n"/>
    </row>
    <row r="37">
      <c r="F37" s="9" t="n"/>
    </row>
    <row r="38">
      <c r="F38" s="9" t="n"/>
    </row>
    <row r="39">
      <c r="F39" s="9" t="n"/>
    </row>
    <row r="40">
      <c r="F40" s="9" t="n"/>
    </row>
    <row r="41">
      <c r="F41" s="9" t="n"/>
    </row>
    <row r="42">
      <c r="F42" s="9" t="n"/>
    </row>
    <row r="43">
      <c r="F43" s="9" t="n"/>
    </row>
    <row r="44">
      <c r="F44" s="9" t="n"/>
    </row>
    <row r="45">
      <c r="F45" s="9" t="n"/>
    </row>
    <row r="46">
      <c r="F46" s="9" t="n"/>
    </row>
    <row r="47">
      <c r="F47" s="9" t="n"/>
    </row>
    <row r="48">
      <c r="F48" s="9" t="n"/>
    </row>
    <row r="49">
      <c r="F49" s="9" t="n"/>
    </row>
    <row r="50">
      <c r="F50" s="9" t="n"/>
    </row>
    <row r="51">
      <c r="F51" s="9" t="n"/>
    </row>
    <row r="52">
      <c r="F52" s="9" t="n"/>
    </row>
    <row r="53">
      <c r="F53" s="9" t="n"/>
    </row>
    <row r="54">
      <c r="F54" s="9" t="n"/>
    </row>
    <row r="55">
      <c r="F55" s="9" t="n"/>
    </row>
    <row r="56">
      <c r="F56" s="9" t="n"/>
    </row>
    <row r="57">
      <c r="F57" s="9" t="n"/>
    </row>
    <row r="58">
      <c r="F58" s="9" t="n"/>
    </row>
    <row r="59">
      <c r="F59" s="9" t="n"/>
    </row>
    <row r="60">
      <c r="F60" s="9" t="n"/>
    </row>
    <row r="61">
      <c r="F61" s="9" t="n"/>
    </row>
    <row r="62">
      <c r="F62" s="9" t="n"/>
    </row>
    <row r="63">
      <c r="F63" s="9" t="n"/>
    </row>
    <row r="64">
      <c r="F64" s="9" t="n"/>
    </row>
    <row r="65">
      <c r="F65" s="9" t="n"/>
    </row>
    <row r="66">
      <c r="F66" s="9" t="n"/>
    </row>
    <row r="67">
      <c r="F67" s="9" t="n"/>
    </row>
    <row r="68">
      <c r="F68" s="9" t="n"/>
    </row>
    <row r="69">
      <c r="F69" s="9" t="n"/>
    </row>
    <row r="70">
      <c r="F70" s="9" t="n"/>
    </row>
    <row r="71">
      <c r="F71" s="9" t="n"/>
    </row>
    <row r="72">
      <c r="F72" s="9" t="n"/>
    </row>
    <row r="73">
      <c r="F73" s="9" t="n"/>
    </row>
    <row r="74">
      <c r="F74" s="9" t="n"/>
    </row>
    <row r="75">
      <c r="F75" s="9" t="n"/>
    </row>
    <row r="76">
      <c r="F76" s="9" t="n"/>
    </row>
    <row r="77">
      <c r="F77" s="9" t="n"/>
    </row>
    <row r="78">
      <c r="F78" s="9" t="n"/>
    </row>
    <row r="79">
      <c r="F79" s="9" t="n"/>
    </row>
    <row r="80">
      <c r="F80" s="9" t="n"/>
    </row>
    <row r="81">
      <c r="F81" s="9" t="n"/>
    </row>
    <row r="82">
      <c r="F82" s="9" t="n"/>
    </row>
    <row r="83">
      <c r="F83" s="9" t="n"/>
    </row>
    <row r="84">
      <c r="F84" s="9" t="n"/>
    </row>
    <row r="85">
      <c r="F85" s="9" t="n"/>
    </row>
    <row r="86">
      <c r="F86" s="9" t="n"/>
    </row>
    <row r="87">
      <c r="F87" s="9" t="n"/>
    </row>
    <row r="88">
      <c r="F88" s="9" t="n"/>
    </row>
    <row r="89">
      <c r="F89" s="9" t="n"/>
    </row>
    <row r="90">
      <c r="F90" s="9" t="n"/>
    </row>
    <row r="91">
      <c r="F91" s="9" t="n"/>
    </row>
    <row r="92">
      <c r="F92" s="9" t="n"/>
    </row>
    <row r="93">
      <c r="F93" s="9" t="n"/>
    </row>
    <row r="94">
      <c r="F94" s="9" t="n"/>
    </row>
    <row r="95">
      <c r="F95" s="9" t="n"/>
    </row>
    <row r="96">
      <c r="F96" s="9" t="n"/>
    </row>
    <row r="97">
      <c r="F97" s="9" t="n"/>
    </row>
    <row r="98">
      <c r="F98" s="9" t="n"/>
    </row>
    <row r="99">
      <c r="F99" s="9" t="n"/>
    </row>
    <row r="100">
      <c r="F100" s="9" t="n"/>
    </row>
    <row r="101">
      <c r="F101" s="9" t="n"/>
    </row>
    <row r="102">
      <c r="F102" s="9" t="n"/>
    </row>
    <row r="103">
      <c r="F103" s="9" t="n"/>
    </row>
    <row r="104">
      <c r="F104" s="9" t="n"/>
    </row>
    <row r="105">
      <c r="F105" s="9" t="n"/>
    </row>
    <row r="106">
      <c r="F106" s="9" t="n"/>
    </row>
    <row r="107">
      <c r="F107" s="9" t="n"/>
    </row>
    <row r="108">
      <c r="F108" s="9" t="n"/>
    </row>
    <row r="109">
      <c r="F109" s="9" t="n"/>
    </row>
    <row r="110">
      <c r="F110" s="9" t="n"/>
    </row>
    <row r="111">
      <c r="F111" s="9" t="n"/>
    </row>
    <row r="112">
      <c r="F112" s="9" t="n"/>
    </row>
    <row r="113">
      <c r="F113" s="9" t="n"/>
    </row>
    <row r="114">
      <c r="F114" s="9" t="n"/>
    </row>
    <row r="115">
      <c r="F115" s="9" t="n"/>
    </row>
    <row r="116">
      <c r="F116" s="9" t="n"/>
    </row>
    <row r="117">
      <c r="F117" s="9" t="n"/>
    </row>
    <row r="118">
      <c r="F118" s="9" t="n"/>
    </row>
    <row r="119">
      <c r="F119" s="9" t="n"/>
    </row>
    <row r="120">
      <c r="F120" s="9" t="n"/>
    </row>
    <row r="121">
      <c r="F121" s="9" t="n"/>
    </row>
    <row r="122">
      <c r="F122" s="9" t="n"/>
    </row>
    <row r="123">
      <c r="F123" s="9" t="n"/>
    </row>
    <row r="124">
      <c r="F124" s="9" t="n"/>
    </row>
    <row r="125">
      <c r="F125" s="9" t="n"/>
    </row>
    <row r="126">
      <c r="F126" s="9" t="n"/>
    </row>
    <row r="127">
      <c r="F127" s="9" t="n"/>
    </row>
    <row r="128">
      <c r="F128" s="9" t="n"/>
    </row>
    <row r="129">
      <c r="F129" s="9" t="n"/>
    </row>
    <row r="130">
      <c r="F130" s="9" t="n"/>
    </row>
    <row r="131">
      <c r="F131" s="9" t="n"/>
    </row>
    <row r="132">
      <c r="F132" s="9" t="n"/>
    </row>
    <row r="133">
      <c r="F133" s="9" t="n"/>
    </row>
    <row r="134">
      <c r="F134" s="9" t="n"/>
    </row>
    <row r="135">
      <c r="F135" s="9" t="n"/>
    </row>
    <row r="136">
      <c r="F136" s="9" t="n"/>
    </row>
    <row r="137">
      <c r="F137" s="9" t="n"/>
    </row>
    <row r="138">
      <c r="F138" s="9" t="n"/>
    </row>
    <row r="139">
      <c r="F139" s="9" t="n"/>
    </row>
    <row r="140">
      <c r="F140" s="9" t="n"/>
    </row>
    <row r="141">
      <c r="F141" s="9" t="n"/>
    </row>
    <row r="142">
      <c r="F142" s="9" t="n"/>
    </row>
    <row r="143">
      <c r="F143" s="9" t="n"/>
    </row>
    <row r="144">
      <c r="F144" s="9" t="n"/>
    </row>
    <row r="145">
      <c r="F145" s="9" t="n"/>
    </row>
    <row r="146">
      <c r="F146" s="9" t="n"/>
    </row>
    <row r="147">
      <c r="F147" s="9" t="n"/>
    </row>
    <row r="148">
      <c r="F148" s="9" t="n"/>
    </row>
    <row r="149">
      <c r="F149" s="9" t="n"/>
    </row>
    <row r="150">
      <c r="F150" s="9" t="n"/>
    </row>
    <row r="151">
      <c r="F151" s="9" t="n"/>
    </row>
    <row r="152">
      <c r="F152" s="9" t="n"/>
    </row>
    <row r="153">
      <c r="F153" s="9" t="n"/>
    </row>
    <row r="154">
      <c r="F154" s="9" t="n"/>
    </row>
    <row r="155">
      <c r="F155" s="9" t="n"/>
    </row>
    <row r="156">
      <c r="F156" s="9" t="n"/>
    </row>
    <row r="157">
      <c r="F157" s="9" t="n"/>
    </row>
    <row r="158">
      <c r="F158" s="9" t="n"/>
    </row>
    <row r="159">
      <c r="F159" s="9" t="n"/>
    </row>
    <row r="160">
      <c r="F160" s="9" t="n"/>
    </row>
    <row r="161">
      <c r="F161" s="9" t="n"/>
    </row>
    <row r="162">
      <c r="F162" s="9" t="n"/>
    </row>
    <row r="163">
      <c r="F163" s="9" t="n"/>
    </row>
    <row r="164">
      <c r="F164" s="9" t="n"/>
    </row>
    <row r="165">
      <c r="F165" s="9" t="n"/>
    </row>
    <row r="166">
      <c r="F166" s="9" t="n"/>
    </row>
    <row r="167">
      <c r="F167" s="9" t="n"/>
    </row>
    <row r="168">
      <c r="F168" s="9" t="n"/>
    </row>
    <row r="169">
      <c r="F169" s="9" t="n"/>
    </row>
    <row r="170">
      <c r="F170" s="9" t="n"/>
    </row>
    <row r="171">
      <c r="F171" s="9" t="n"/>
    </row>
    <row r="172">
      <c r="F172" s="9" t="n"/>
    </row>
    <row r="173">
      <c r="F173" s="9" t="n"/>
    </row>
    <row r="174">
      <c r="F174" s="9" t="n"/>
    </row>
    <row r="175">
      <c r="F175" s="9" t="n"/>
    </row>
    <row r="176">
      <c r="F176" s="9" t="n"/>
    </row>
    <row r="177">
      <c r="F177" s="9" t="n"/>
    </row>
    <row r="178">
      <c r="F178" s="9" t="n"/>
    </row>
    <row r="179">
      <c r="F179" s="9" t="n"/>
    </row>
    <row r="180">
      <c r="F180" s="9" t="n"/>
    </row>
    <row r="181">
      <c r="F181" s="9" t="n"/>
    </row>
    <row r="182">
      <c r="F182" s="9" t="n"/>
    </row>
    <row r="183">
      <c r="F183" s="9" t="n"/>
    </row>
    <row r="184">
      <c r="F184" s="9" t="n"/>
    </row>
    <row r="185">
      <c r="F185" s="9" t="n"/>
    </row>
    <row r="186">
      <c r="F186" s="9" t="n"/>
    </row>
    <row r="187">
      <c r="F187" s="9" t="n"/>
    </row>
    <row r="188">
      <c r="F188" s="9" t="n"/>
    </row>
    <row r="189">
      <c r="F189" s="9" t="n"/>
    </row>
    <row r="190">
      <c r="F190" s="9" t="n"/>
    </row>
    <row r="191">
      <c r="F191" s="9" t="n"/>
    </row>
    <row r="192">
      <c r="F192" s="9" t="n"/>
    </row>
    <row r="193">
      <c r="F193" s="9" t="n"/>
    </row>
    <row r="194">
      <c r="F194" s="9" t="n"/>
    </row>
    <row r="195">
      <c r="F195" s="9" t="n"/>
    </row>
    <row r="196">
      <c r="F196" s="9" t="n"/>
    </row>
    <row r="197">
      <c r="F197" s="9" t="n"/>
    </row>
    <row r="198">
      <c r="F198" s="9" t="n"/>
    </row>
    <row r="199">
      <c r="F199" s="9" t="n"/>
    </row>
    <row r="200">
      <c r="F200" s="9" t="n"/>
    </row>
    <row r="201">
      <c r="F201" s="9" t="n"/>
    </row>
  </sheetData>
  <dataValidations count="2">
    <dataValidation sqref="J2:J201" showDropDown="0" showInputMessage="0" showErrorMessage="0" allowBlank="1" type="list">
      <formula1>=Rythmes!$A$2:$A$10</formula1>
    </dataValidation>
    <dataValidation sqref="L2:L201" showDropDown="0" showInputMessage="0" showErrorMessage="0" allowBlank="1" type="list">
      <formula1>"lundi,mardi,mercredi,jeudi,vendredi,samedi"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58"/>
  <sheetViews>
    <sheetView tabSelected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10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11" customWidth="1" min="17" max="17"/>
    <col width="11" customWidth="1" min="18" max="18"/>
    <col width="11" customWidth="1" min="19" max="19"/>
  </cols>
  <sheetData>
    <row r="1">
      <c r="A1" s="10" t="inlineStr">
        <is>
          <t>Charge de travail sur l'année</t>
        </is>
      </c>
    </row>
    <row r="2">
      <c r="A2" s="11" t="inlineStr">
        <is>
          <t>Rythme et durée d'un passage, un « x » dans les mois actifs : passages et heures se calculent seuls (cases vertes). Total de chaque mois en bas.</t>
        </is>
      </c>
    </row>
    <row r="5" ht="32" customHeight="1">
      <c r="A5" s="5" t="inlineStr">
        <is>
          <t>Client</t>
        </is>
      </c>
      <c r="B5" s="5" t="inlineStr">
        <is>
          <t>Prestation</t>
        </is>
      </c>
      <c r="C5" s="5" t="inlineStr">
        <is>
          <t>Rythme</t>
        </is>
      </c>
      <c r="D5" s="5" t="inlineStr">
        <is>
          <t>Durée (min)</t>
        </is>
      </c>
      <c r="E5" s="5" t="inlineStr">
        <is>
          <t>Jan</t>
        </is>
      </c>
      <c r="F5" s="5" t="inlineStr">
        <is>
          <t>Fév</t>
        </is>
      </c>
      <c r="G5" s="5" t="inlineStr">
        <is>
          <t>Mar</t>
        </is>
      </c>
      <c r="H5" s="5" t="inlineStr">
        <is>
          <t>Avr</t>
        </is>
      </c>
      <c r="I5" s="5" t="inlineStr">
        <is>
          <t>Mai</t>
        </is>
      </c>
      <c r="J5" s="5" t="inlineStr">
        <is>
          <t>Juin</t>
        </is>
      </c>
      <c r="K5" s="5" t="inlineStr">
        <is>
          <t>Juil</t>
        </is>
      </c>
      <c r="L5" s="5" t="inlineStr">
        <is>
          <t>Août</t>
        </is>
      </c>
      <c r="M5" s="5" t="inlineStr">
        <is>
          <t>Sep</t>
        </is>
      </c>
      <c r="N5" s="5" t="inlineStr">
        <is>
          <t>Oct</t>
        </is>
      </c>
      <c r="O5" s="5" t="inlineStr">
        <is>
          <t>Nov</t>
        </is>
      </c>
      <c r="P5" s="5" t="inlineStr">
        <is>
          <t>Déc</t>
        </is>
      </c>
      <c r="Q5" s="5" t="inlineStr">
        <is>
          <t>Passages / an</t>
        </is>
      </c>
      <c r="R5" s="5" t="inlineStr">
        <is>
          <t>Heures / an</t>
        </is>
      </c>
      <c r="S5" s="5" t="inlineStr">
        <is>
          <t>Passages par mois actif</t>
        </is>
      </c>
    </row>
    <row r="6">
      <c r="A6" s="12" t="inlineStr">
        <is>
          <t>Marie Dupont</t>
        </is>
      </c>
      <c r="B6" s="12" t="inlineStr">
        <is>
          <t>Tonte</t>
        </is>
      </c>
      <c r="C6" s="12" t="inlineStr">
        <is>
          <t>Hebdomadaire</t>
        </is>
      </c>
      <c r="D6" s="12" t="n">
        <v>60</v>
      </c>
      <c r="E6" s="13" t="n"/>
      <c r="F6" s="13" t="n"/>
      <c r="G6" s="13" t="inlineStr">
        <is>
          <t>x</t>
        </is>
      </c>
      <c r="H6" s="13" t="inlineStr">
        <is>
          <t>x</t>
        </is>
      </c>
      <c r="I6" s="13" t="inlineStr">
        <is>
          <t>x</t>
        </is>
      </c>
      <c r="J6" s="13" t="inlineStr">
        <is>
          <t>x</t>
        </is>
      </c>
      <c r="K6" s="13" t="inlineStr">
        <is>
          <t>x</t>
        </is>
      </c>
      <c r="L6" s="13" t="inlineStr">
        <is>
          <t>x</t>
        </is>
      </c>
      <c r="M6" s="13" t="inlineStr">
        <is>
          <t>x</t>
        </is>
      </c>
      <c r="N6" s="13" t="inlineStr">
        <is>
          <t>x</t>
        </is>
      </c>
      <c r="O6" s="13" t="n"/>
      <c r="P6" s="13" t="n"/>
      <c r="Q6" s="14">
        <f>ROUND(S6*COUNTIF(E6:P6,"x"),1)</f>
        <v/>
      </c>
      <c r="R6" s="14">
        <f>ROUND(Q6*D6/60,1)</f>
        <v/>
      </c>
      <c r="S6" s="15">
        <f>IF(OR(C6="",D6=""),0,IF(OR(C6="Annuel",C6="Ponctuel"),IF(COUNTIF(E6:P6,"x")=0,0,1/COUNTIF(E6:P6,"x")),IFERROR(VLOOKUP(C6,Rythmes!$A$2:$B$10,2,FALSE),0)))</f>
        <v/>
      </c>
    </row>
    <row r="7">
      <c r="A7" s="12" t="inlineStr">
        <is>
          <t>Marie Dupont</t>
        </is>
      </c>
      <c r="B7" s="12" t="inlineStr">
        <is>
          <t>Taille des haies</t>
        </is>
      </c>
      <c r="C7" s="12" t="inlineStr">
        <is>
          <t>Trimestriel</t>
        </is>
      </c>
      <c r="D7" s="12" t="n">
        <v>120</v>
      </c>
      <c r="E7" s="13" t="n"/>
      <c r="F7" s="13" t="n"/>
      <c r="G7" s="13" t="n"/>
      <c r="H7" s="13" t="n"/>
      <c r="I7" s="13" t="inlineStr">
        <is>
          <t>x</t>
        </is>
      </c>
      <c r="J7" s="13" t="inlineStr">
        <is>
          <t>x</t>
        </is>
      </c>
      <c r="K7" s="13" t="inlineStr">
        <is>
          <t>x</t>
        </is>
      </c>
      <c r="L7" s="13" t="inlineStr">
        <is>
          <t>x</t>
        </is>
      </c>
      <c r="M7" s="13" t="inlineStr">
        <is>
          <t>x</t>
        </is>
      </c>
      <c r="N7" s="13" t="inlineStr">
        <is>
          <t>x</t>
        </is>
      </c>
      <c r="O7" s="13" t="inlineStr">
        <is>
          <t>x</t>
        </is>
      </c>
      <c r="P7" s="13" t="n"/>
      <c r="Q7" s="14">
        <f>ROUND(S7*COUNTIF(E7:P7,"x"),1)</f>
        <v/>
      </c>
      <c r="R7" s="14">
        <f>ROUND(Q7*D7/60,1)</f>
        <v/>
      </c>
      <c r="S7" s="15">
        <f>IF(OR(C7="",D7=""),0,IF(OR(C7="Annuel",C7="Ponctuel"),IF(COUNTIF(E7:P7,"x")=0,0,1/COUNTIF(E7:P7,"x")),IFERROR(VLOOKUP(C7,Rythmes!$A$2:$B$10,2,FALSE),0)))</f>
        <v/>
      </c>
    </row>
    <row r="8">
      <c r="A8" s="12" t="inlineStr">
        <is>
          <t>Jean Martin</t>
        </is>
      </c>
      <c r="B8" s="12" t="inlineStr">
        <is>
          <t>Taille des massifs</t>
        </is>
      </c>
      <c r="C8" s="12" t="inlineStr">
        <is>
          <t>Mensuel</t>
        </is>
      </c>
      <c r="D8" s="12" t="n">
        <v>90</v>
      </c>
      <c r="E8" s="13" t="n"/>
      <c r="F8" s="13" t="inlineStr">
        <is>
          <t>x</t>
        </is>
      </c>
      <c r="G8" s="13" t="inlineStr">
        <is>
          <t>x</t>
        </is>
      </c>
      <c r="H8" s="13" t="inlineStr">
        <is>
          <t>x</t>
        </is>
      </c>
      <c r="I8" s="13" t="inlineStr">
        <is>
          <t>x</t>
        </is>
      </c>
      <c r="J8" s="13" t="n"/>
      <c r="K8" s="13" t="n"/>
      <c r="L8" s="13" t="n"/>
      <c r="M8" s="13" t="inlineStr">
        <is>
          <t>x</t>
        </is>
      </c>
      <c r="N8" s="13" t="inlineStr">
        <is>
          <t>x</t>
        </is>
      </c>
      <c r="O8" s="13" t="inlineStr">
        <is>
          <t>x</t>
        </is>
      </c>
      <c r="P8" s="13" t="n"/>
      <c r="Q8" s="14">
        <f>ROUND(S8*COUNTIF(E8:P8,"x"),1)</f>
        <v/>
      </c>
      <c r="R8" s="14">
        <f>ROUND(Q8*D8/60,1)</f>
        <v/>
      </c>
      <c r="S8" s="15">
        <f>IF(OR(C8="",D8=""),0,IF(OR(C8="Annuel",C8="Ponctuel"),IF(COUNTIF(E8:P8,"x")=0,0,1/COUNTIF(E8:P8,"x")),IFERROR(VLOOKUP(C8,Rythmes!$A$2:$B$10,2,FALSE),0)))</f>
        <v/>
      </c>
    </row>
    <row r="9">
      <c r="A9" s="12" t="inlineStr">
        <is>
          <t>Jean Martin</t>
        </is>
      </c>
      <c r="B9" s="12" t="inlineStr">
        <is>
          <t>Ramassage des feuilles</t>
        </is>
      </c>
      <c r="C9" s="12" t="inlineStr">
        <is>
          <t>Toutes les 2 semaines</t>
        </is>
      </c>
      <c r="D9" s="12" t="n">
        <v>60</v>
      </c>
      <c r="E9" s="13" t="inlineStr">
        <is>
          <t>x</t>
        </is>
      </c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inlineStr">
        <is>
          <t>x</t>
        </is>
      </c>
      <c r="P9" s="13" t="inlineStr">
        <is>
          <t>x</t>
        </is>
      </c>
      <c r="Q9" s="14">
        <f>ROUND(S9*COUNTIF(E9:P9,"x"),1)</f>
        <v/>
      </c>
      <c r="R9" s="14">
        <f>ROUND(Q9*D9/60,1)</f>
        <v/>
      </c>
      <c r="S9" s="15">
        <f>IF(OR(C9="",D9=""),0,IF(OR(C9="Annuel",C9="Ponctuel"),IF(COUNTIF(E9:P9,"x")=0,0,1/COUNTIF(E9:P9,"x")),IFERROR(VLOOKUP(C9,Rythmes!$A$2:$B$10,2,FALSE),0)))</f>
        <v/>
      </c>
    </row>
    <row r="10">
      <c r="A10" s="12" t="inlineStr">
        <is>
          <t>Sophie Bernard</t>
        </is>
      </c>
      <c r="B10" s="12" t="inlineStr">
        <is>
          <t>Tonte</t>
        </is>
      </c>
      <c r="C10" s="12" t="inlineStr">
        <is>
          <t>Toutes les 2 semaines</t>
        </is>
      </c>
      <c r="D10" s="12" t="n">
        <v>45</v>
      </c>
      <c r="E10" s="13" t="n"/>
      <c r="F10" s="13" t="n"/>
      <c r="G10" s="13" t="n"/>
      <c r="H10" s="13" t="inlineStr">
        <is>
          <t>x</t>
        </is>
      </c>
      <c r="I10" s="13" t="inlineStr">
        <is>
          <t>x</t>
        </is>
      </c>
      <c r="J10" s="13" t="inlineStr">
        <is>
          <t>x</t>
        </is>
      </c>
      <c r="K10" s="13" t="inlineStr">
        <is>
          <t>x</t>
        </is>
      </c>
      <c r="L10" s="13" t="inlineStr">
        <is>
          <t>x</t>
        </is>
      </c>
      <c r="M10" s="13" t="inlineStr">
        <is>
          <t>x</t>
        </is>
      </c>
      <c r="N10" s="13" t="n"/>
      <c r="O10" s="13" t="n"/>
      <c r="P10" s="13" t="n"/>
      <c r="Q10" s="14">
        <f>ROUND(S10*COUNTIF(E10:P10,"x"),1)</f>
        <v/>
      </c>
      <c r="R10" s="14">
        <f>ROUND(Q10*D10/60,1)</f>
        <v/>
      </c>
      <c r="S10" s="15">
        <f>IF(OR(C10="",D10=""),0,IF(OR(C10="Annuel",C10="Ponctuel"),IF(COUNTIF(E10:P10,"x")=0,0,1/COUNTIF(E10:P10,"x")),IFERROR(VLOOKUP(C10,Rythmes!$A$2:$B$10,2,FALSE),0)))</f>
        <v/>
      </c>
    </row>
    <row r="11">
      <c r="A11" s="12" t="n"/>
      <c r="B11" s="12" t="n"/>
      <c r="C11" s="12" t="n"/>
      <c r="D11" s="12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4">
        <f>ROUND(S11*COUNTIF(E11:P11,"x"),1)</f>
        <v/>
      </c>
      <c r="R11" s="14">
        <f>ROUND(Q11*D11/60,1)</f>
        <v/>
      </c>
      <c r="S11" s="15">
        <f>IF(OR(C11="",D11=""),0,IF(OR(C11="Annuel",C11="Ponctuel"),IF(COUNTIF(E11:P11,"x")=0,0,1/COUNTIF(E11:P11,"x")),IFERROR(VLOOKUP(C11,Rythmes!$A$2:$B$10,2,FALSE),0)))</f>
        <v/>
      </c>
    </row>
    <row r="12">
      <c r="A12" s="12" t="n"/>
      <c r="B12" s="12" t="n"/>
      <c r="C12" s="12" t="n"/>
      <c r="D12" s="12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4">
        <f>ROUND(S12*COUNTIF(E12:P12,"x"),1)</f>
        <v/>
      </c>
      <c r="R12" s="14">
        <f>ROUND(Q12*D12/60,1)</f>
        <v/>
      </c>
      <c r="S12" s="15">
        <f>IF(OR(C12="",D12=""),0,IF(OR(C12="Annuel",C12="Ponctuel"),IF(COUNTIF(E12:P12,"x")=0,0,1/COUNTIF(E12:P12,"x")),IFERROR(VLOOKUP(C12,Rythmes!$A$2:$B$10,2,FALSE),0)))</f>
        <v/>
      </c>
    </row>
    <row r="13">
      <c r="A13" s="12" t="n"/>
      <c r="B13" s="12" t="n"/>
      <c r="C13" s="12" t="n"/>
      <c r="D13" s="12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4">
        <f>ROUND(S13*COUNTIF(E13:P13,"x"),1)</f>
        <v/>
      </c>
      <c r="R13" s="14">
        <f>ROUND(Q13*D13/60,1)</f>
        <v/>
      </c>
      <c r="S13" s="15">
        <f>IF(OR(C13="",D13=""),0,IF(OR(C13="Annuel",C13="Ponctuel"),IF(COUNTIF(E13:P13,"x")=0,0,1/COUNTIF(E13:P13,"x")),IFERROR(VLOOKUP(C13,Rythmes!$A$2:$B$10,2,FALSE),0)))</f>
        <v/>
      </c>
    </row>
    <row r="14">
      <c r="A14" s="12" t="n"/>
      <c r="B14" s="12" t="n"/>
      <c r="C14" s="12" t="n"/>
      <c r="D14" s="12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4">
        <f>ROUND(S14*COUNTIF(E14:P14,"x"),1)</f>
        <v/>
      </c>
      <c r="R14" s="14">
        <f>ROUND(Q14*D14/60,1)</f>
        <v/>
      </c>
      <c r="S14" s="15">
        <f>IF(OR(C14="",D14=""),0,IF(OR(C14="Annuel",C14="Ponctuel"),IF(COUNTIF(E14:P14,"x")=0,0,1/COUNTIF(E14:P14,"x")),IFERROR(VLOOKUP(C14,Rythmes!$A$2:$B$10,2,FALSE),0)))</f>
        <v/>
      </c>
    </row>
    <row r="15">
      <c r="A15" s="12" t="n"/>
      <c r="B15" s="12" t="n"/>
      <c r="C15" s="12" t="n"/>
      <c r="D15" s="12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4">
        <f>ROUND(S15*COUNTIF(E15:P15,"x"),1)</f>
        <v/>
      </c>
      <c r="R15" s="14">
        <f>ROUND(Q15*D15/60,1)</f>
        <v/>
      </c>
      <c r="S15" s="15">
        <f>IF(OR(C15="",D15=""),0,IF(OR(C15="Annuel",C15="Ponctuel"),IF(COUNTIF(E15:P15,"x")=0,0,1/COUNTIF(E15:P15,"x")),IFERROR(VLOOKUP(C15,Rythmes!$A$2:$B$10,2,FALSE),0)))</f>
        <v/>
      </c>
    </row>
    <row r="16">
      <c r="A16" s="12" t="n"/>
      <c r="B16" s="12" t="n"/>
      <c r="C16" s="12" t="n"/>
      <c r="D16" s="12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4">
        <f>ROUND(S16*COUNTIF(E16:P16,"x"),1)</f>
        <v/>
      </c>
      <c r="R16" s="14">
        <f>ROUND(Q16*D16/60,1)</f>
        <v/>
      </c>
      <c r="S16" s="15">
        <f>IF(OR(C16="",D16=""),0,IF(OR(C16="Annuel",C16="Ponctuel"),IF(COUNTIF(E16:P16,"x")=0,0,1/COUNTIF(E16:P16,"x")),IFERROR(VLOOKUP(C16,Rythmes!$A$2:$B$10,2,FALSE),0)))</f>
        <v/>
      </c>
    </row>
    <row r="17">
      <c r="A17" s="12" t="n"/>
      <c r="B17" s="12" t="n"/>
      <c r="C17" s="12" t="n"/>
      <c r="D17" s="12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4">
        <f>ROUND(S17*COUNTIF(E17:P17,"x"),1)</f>
        <v/>
      </c>
      <c r="R17" s="14">
        <f>ROUND(Q17*D17/60,1)</f>
        <v/>
      </c>
      <c r="S17" s="15">
        <f>IF(OR(C17="",D17=""),0,IF(OR(C17="Annuel",C17="Ponctuel"),IF(COUNTIF(E17:P17,"x")=0,0,1/COUNTIF(E17:P17,"x")),IFERROR(VLOOKUP(C17,Rythmes!$A$2:$B$10,2,FALSE),0)))</f>
        <v/>
      </c>
    </row>
    <row r="18">
      <c r="A18" s="12" t="n"/>
      <c r="B18" s="12" t="n"/>
      <c r="C18" s="12" t="n"/>
      <c r="D18" s="12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4">
        <f>ROUND(S18*COUNTIF(E18:P18,"x"),1)</f>
        <v/>
      </c>
      <c r="R18" s="14">
        <f>ROUND(Q18*D18/60,1)</f>
        <v/>
      </c>
      <c r="S18" s="15">
        <f>IF(OR(C18="",D18=""),0,IF(OR(C18="Annuel",C18="Ponctuel"),IF(COUNTIF(E18:P18,"x")=0,0,1/COUNTIF(E18:P18,"x")),IFERROR(VLOOKUP(C18,Rythmes!$A$2:$B$10,2,FALSE),0)))</f>
        <v/>
      </c>
    </row>
    <row r="19">
      <c r="A19" s="12" t="n"/>
      <c r="B19" s="12" t="n"/>
      <c r="C19" s="12" t="n"/>
      <c r="D19" s="12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4">
        <f>ROUND(S19*COUNTIF(E19:P19,"x"),1)</f>
        <v/>
      </c>
      <c r="R19" s="14">
        <f>ROUND(Q19*D19/60,1)</f>
        <v/>
      </c>
      <c r="S19" s="15">
        <f>IF(OR(C19="",D19=""),0,IF(OR(C19="Annuel",C19="Ponctuel"),IF(COUNTIF(E19:P19,"x")=0,0,1/COUNTIF(E19:P19,"x")),IFERROR(VLOOKUP(C19,Rythmes!$A$2:$B$10,2,FALSE),0)))</f>
        <v/>
      </c>
    </row>
    <row r="20">
      <c r="A20" s="12" t="n"/>
      <c r="B20" s="12" t="n"/>
      <c r="C20" s="12" t="n"/>
      <c r="D20" s="12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4">
        <f>ROUND(S20*COUNTIF(E20:P20,"x"),1)</f>
        <v/>
      </c>
      <c r="R20" s="14">
        <f>ROUND(Q20*D20/60,1)</f>
        <v/>
      </c>
      <c r="S20" s="15">
        <f>IF(OR(C20="",D20=""),0,IF(OR(C20="Annuel",C20="Ponctuel"),IF(COUNTIF(E20:P20,"x")=0,0,1/COUNTIF(E20:P20,"x")),IFERROR(VLOOKUP(C20,Rythmes!$A$2:$B$10,2,FALSE),0)))</f>
        <v/>
      </c>
    </row>
    <row r="21">
      <c r="A21" s="12" t="n"/>
      <c r="B21" s="12" t="n"/>
      <c r="C21" s="12" t="n"/>
      <c r="D21" s="12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4">
        <f>ROUND(S21*COUNTIF(E21:P21,"x"),1)</f>
        <v/>
      </c>
      <c r="R21" s="14">
        <f>ROUND(Q21*D21/60,1)</f>
        <v/>
      </c>
      <c r="S21" s="15">
        <f>IF(OR(C21="",D21=""),0,IF(OR(C21="Annuel",C21="Ponctuel"),IF(COUNTIF(E21:P21,"x")=0,0,1/COUNTIF(E21:P21,"x")),IFERROR(VLOOKUP(C21,Rythmes!$A$2:$B$10,2,FALSE),0)))</f>
        <v/>
      </c>
    </row>
    <row r="22">
      <c r="A22" s="12" t="n"/>
      <c r="B22" s="12" t="n"/>
      <c r="C22" s="12" t="n"/>
      <c r="D22" s="12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4">
        <f>ROUND(S22*COUNTIF(E22:P22,"x"),1)</f>
        <v/>
      </c>
      <c r="R22" s="14">
        <f>ROUND(Q22*D22/60,1)</f>
        <v/>
      </c>
      <c r="S22" s="15">
        <f>IF(OR(C22="",D22=""),0,IF(OR(C22="Annuel",C22="Ponctuel"),IF(COUNTIF(E22:P22,"x")=0,0,1/COUNTIF(E22:P22,"x")),IFERROR(VLOOKUP(C22,Rythmes!$A$2:$B$10,2,FALSE),0)))</f>
        <v/>
      </c>
    </row>
    <row r="23">
      <c r="A23" s="12" t="n"/>
      <c r="B23" s="12" t="n"/>
      <c r="C23" s="12" t="n"/>
      <c r="D23" s="12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4">
        <f>ROUND(S23*COUNTIF(E23:P23,"x"),1)</f>
        <v/>
      </c>
      <c r="R23" s="14">
        <f>ROUND(Q23*D23/60,1)</f>
        <v/>
      </c>
      <c r="S23" s="15">
        <f>IF(OR(C23="",D23=""),0,IF(OR(C23="Annuel",C23="Ponctuel"),IF(COUNTIF(E23:P23,"x")=0,0,1/COUNTIF(E23:P23,"x")),IFERROR(VLOOKUP(C23,Rythmes!$A$2:$B$10,2,FALSE),0)))</f>
        <v/>
      </c>
    </row>
    <row r="24">
      <c r="A24" s="12" t="n"/>
      <c r="B24" s="12" t="n"/>
      <c r="C24" s="12" t="n"/>
      <c r="D24" s="12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4">
        <f>ROUND(S24*COUNTIF(E24:P24,"x"),1)</f>
        <v/>
      </c>
      <c r="R24" s="14">
        <f>ROUND(Q24*D24/60,1)</f>
        <v/>
      </c>
      <c r="S24" s="15">
        <f>IF(OR(C24="",D24=""),0,IF(OR(C24="Annuel",C24="Ponctuel"),IF(COUNTIF(E24:P24,"x")=0,0,1/COUNTIF(E24:P24,"x")),IFERROR(VLOOKUP(C24,Rythmes!$A$2:$B$10,2,FALSE),0)))</f>
        <v/>
      </c>
    </row>
    <row r="25">
      <c r="A25" s="12" t="n"/>
      <c r="B25" s="12" t="n"/>
      <c r="C25" s="12" t="n"/>
      <c r="D25" s="12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4">
        <f>ROUND(S25*COUNTIF(E25:P25,"x"),1)</f>
        <v/>
      </c>
      <c r="R25" s="14">
        <f>ROUND(Q25*D25/60,1)</f>
        <v/>
      </c>
      <c r="S25" s="15">
        <f>IF(OR(C25="",D25=""),0,IF(OR(C25="Annuel",C25="Ponctuel"),IF(COUNTIF(E25:P25,"x")=0,0,1/COUNTIF(E25:P25,"x")),IFERROR(VLOOKUP(C25,Rythmes!$A$2:$B$10,2,FALSE),0)))</f>
        <v/>
      </c>
    </row>
    <row r="26">
      <c r="A26" s="12" t="n"/>
      <c r="B26" s="12" t="n"/>
      <c r="C26" s="12" t="n"/>
      <c r="D26" s="12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4">
        <f>ROUND(S26*COUNTIF(E26:P26,"x"),1)</f>
        <v/>
      </c>
      <c r="R26" s="14">
        <f>ROUND(Q26*D26/60,1)</f>
        <v/>
      </c>
      <c r="S26" s="15">
        <f>IF(OR(C26="",D26=""),0,IF(OR(C26="Annuel",C26="Ponctuel"),IF(COUNTIF(E26:P26,"x")=0,0,1/COUNTIF(E26:P26,"x")),IFERROR(VLOOKUP(C26,Rythmes!$A$2:$B$10,2,FALSE),0)))</f>
        <v/>
      </c>
    </row>
    <row r="27">
      <c r="A27" s="12" t="n"/>
      <c r="B27" s="12" t="n"/>
      <c r="C27" s="12" t="n"/>
      <c r="D27" s="12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4">
        <f>ROUND(S27*COUNTIF(E27:P27,"x"),1)</f>
        <v/>
      </c>
      <c r="R27" s="14">
        <f>ROUND(Q27*D27/60,1)</f>
        <v/>
      </c>
      <c r="S27" s="15">
        <f>IF(OR(C27="",D27=""),0,IF(OR(C27="Annuel",C27="Ponctuel"),IF(COUNTIF(E27:P27,"x")=0,0,1/COUNTIF(E27:P27,"x")),IFERROR(VLOOKUP(C27,Rythmes!$A$2:$B$10,2,FALSE),0)))</f>
        <v/>
      </c>
    </row>
    <row r="28">
      <c r="A28" s="12" t="n"/>
      <c r="B28" s="12" t="n"/>
      <c r="C28" s="12" t="n"/>
      <c r="D28" s="12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4">
        <f>ROUND(S28*COUNTIF(E28:P28,"x"),1)</f>
        <v/>
      </c>
      <c r="R28" s="14">
        <f>ROUND(Q28*D28/60,1)</f>
        <v/>
      </c>
      <c r="S28" s="15">
        <f>IF(OR(C28="",D28=""),0,IF(OR(C28="Annuel",C28="Ponctuel"),IF(COUNTIF(E28:P28,"x")=0,0,1/COUNTIF(E28:P28,"x")),IFERROR(VLOOKUP(C28,Rythmes!$A$2:$B$10,2,FALSE),0)))</f>
        <v/>
      </c>
    </row>
    <row r="29">
      <c r="A29" s="12" t="n"/>
      <c r="B29" s="12" t="n"/>
      <c r="C29" s="12" t="n"/>
      <c r="D29" s="12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4">
        <f>ROUND(S29*COUNTIF(E29:P29,"x"),1)</f>
        <v/>
      </c>
      <c r="R29" s="14">
        <f>ROUND(Q29*D29/60,1)</f>
        <v/>
      </c>
      <c r="S29" s="15">
        <f>IF(OR(C29="",D29=""),0,IF(OR(C29="Annuel",C29="Ponctuel"),IF(COUNTIF(E29:P29,"x")=0,0,1/COUNTIF(E29:P29,"x")),IFERROR(VLOOKUP(C29,Rythmes!$A$2:$B$10,2,FALSE),0)))</f>
        <v/>
      </c>
    </row>
    <row r="30">
      <c r="A30" s="12" t="n"/>
      <c r="B30" s="12" t="n"/>
      <c r="C30" s="12" t="n"/>
      <c r="D30" s="12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4">
        <f>ROUND(S30*COUNTIF(E30:P30,"x"),1)</f>
        <v/>
      </c>
      <c r="R30" s="14">
        <f>ROUND(Q30*D30/60,1)</f>
        <v/>
      </c>
      <c r="S30" s="15">
        <f>IF(OR(C30="",D30=""),0,IF(OR(C30="Annuel",C30="Ponctuel"),IF(COUNTIF(E30:P30,"x")=0,0,1/COUNTIF(E30:P30,"x")),IFERROR(VLOOKUP(C30,Rythmes!$A$2:$B$10,2,FALSE),0)))</f>
        <v/>
      </c>
    </row>
    <row r="31">
      <c r="A31" s="12" t="n"/>
      <c r="B31" s="12" t="n"/>
      <c r="C31" s="12" t="n"/>
      <c r="D31" s="12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4">
        <f>ROUND(S31*COUNTIF(E31:P31,"x"),1)</f>
        <v/>
      </c>
      <c r="R31" s="14">
        <f>ROUND(Q31*D31/60,1)</f>
        <v/>
      </c>
      <c r="S31" s="15">
        <f>IF(OR(C31="",D31=""),0,IF(OR(C31="Annuel",C31="Ponctuel"),IF(COUNTIF(E31:P31,"x")=0,0,1/COUNTIF(E31:P31,"x")),IFERROR(VLOOKUP(C31,Rythmes!$A$2:$B$10,2,FALSE),0)))</f>
        <v/>
      </c>
    </row>
    <row r="32">
      <c r="A32" s="12" t="n"/>
      <c r="B32" s="12" t="n"/>
      <c r="C32" s="12" t="n"/>
      <c r="D32" s="12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4">
        <f>ROUND(S32*COUNTIF(E32:P32,"x"),1)</f>
        <v/>
      </c>
      <c r="R32" s="14">
        <f>ROUND(Q32*D32/60,1)</f>
        <v/>
      </c>
      <c r="S32" s="15">
        <f>IF(OR(C32="",D32=""),0,IF(OR(C32="Annuel",C32="Ponctuel"),IF(COUNTIF(E32:P32,"x")=0,0,1/COUNTIF(E32:P32,"x")),IFERROR(VLOOKUP(C32,Rythmes!$A$2:$B$10,2,FALSE),0)))</f>
        <v/>
      </c>
    </row>
    <row r="33">
      <c r="A33" s="12" t="n"/>
      <c r="B33" s="12" t="n"/>
      <c r="C33" s="12" t="n"/>
      <c r="D33" s="12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4">
        <f>ROUND(S33*COUNTIF(E33:P33,"x"),1)</f>
        <v/>
      </c>
      <c r="R33" s="14">
        <f>ROUND(Q33*D33/60,1)</f>
        <v/>
      </c>
      <c r="S33" s="15">
        <f>IF(OR(C33="",D33=""),0,IF(OR(C33="Annuel",C33="Ponctuel"),IF(COUNTIF(E33:P33,"x")=0,0,1/COUNTIF(E33:P33,"x")),IFERROR(VLOOKUP(C33,Rythmes!$A$2:$B$10,2,FALSE),0)))</f>
        <v/>
      </c>
    </row>
    <row r="34">
      <c r="A34" s="12" t="n"/>
      <c r="B34" s="12" t="n"/>
      <c r="C34" s="12" t="n"/>
      <c r="D34" s="12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4">
        <f>ROUND(S34*COUNTIF(E34:P34,"x"),1)</f>
        <v/>
      </c>
      <c r="R34" s="14">
        <f>ROUND(Q34*D34/60,1)</f>
        <v/>
      </c>
      <c r="S34" s="15">
        <f>IF(OR(C34="",D34=""),0,IF(OR(C34="Annuel",C34="Ponctuel"),IF(COUNTIF(E34:P34,"x")=0,0,1/COUNTIF(E34:P34,"x")),IFERROR(VLOOKUP(C34,Rythmes!$A$2:$B$10,2,FALSE),0)))</f>
        <v/>
      </c>
    </row>
    <row r="35">
      <c r="A35" s="12" t="n"/>
      <c r="B35" s="12" t="n"/>
      <c r="C35" s="12" t="n"/>
      <c r="D35" s="12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4">
        <f>ROUND(S35*COUNTIF(E35:P35,"x"),1)</f>
        <v/>
      </c>
      <c r="R35" s="14">
        <f>ROUND(Q35*D35/60,1)</f>
        <v/>
      </c>
      <c r="S35" s="15">
        <f>IF(OR(C35="",D35=""),0,IF(OR(C35="Annuel",C35="Ponctuel"),IF(COUNTIF(E35:P35,"x")=0,0,1/COUNTIF(E35:P35,"x")),IFERROR(VLOOKUP(C35,Rythmes!$A$2:$B$10,2,FALSE),0)))</f>
        <v/>
      </c>
    </row>
    <row r="36">
      <c r="A36" s="12" t="n"/>
      <c r="B36" s="12" t="n"/>
      <c r="C36" s="12" t="n"/>
      <c r="D36" s="12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4">
        <f>ROUND(S36*COUNTIF(E36:P36,"x"),1)</f>
        <v/>
      </c>
      <c r="R36" s="14">
        <f>ROUND(Q36*D36/60,1)</f>
        <v/>
      </c>
      <c r="S36" s="15">
        <f>IF(OR(C36="",D36=""),0,IF(OR(C36="Annuel",C36="Ponctuel"),IF(COUNTIF(E36:P36,"x")=0,0,1/COUNTIF(E36:P36,"x")),IFERROR(VLOOKUP(C36,Rythmes!$A$2:$B$10,2,FALSE),0)))</f>
        <v/>
      </c>
    </row>
    <row r="37">
      <c r="A37" s="12" t="n"/>
      <c r="B37" s="12" t="n"/>
      <c r="C37" s="12" t="n"/>
      <c r="D37" s="12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4">
        <f>ROUND(S37*COUNTIF(E37:P37,"x"),1)</f>
        <v/>
      </c>
      <c r="R37" s="14">
        <f>ROUND(Q37*D37/60,1)</f>
        <v/>
      </c>
      <c r="S37" s="15">
        <f>IF(OR(C37="",D37=""),0,IF(OR(C37="Annuel",C37="Ponctuel"),IF(COUNTIF(E37:P37,"x")=0,0,1/COUNTIF(E37:P37,"x")),IFERROR(VLOOKUP(C37,Rythmes!$A$2:$B$10,2,FALSE),0)))</f>
        <v/>
      </c>
    </row>
    <row r="38">
      <c r="A38" s="12" t="n"/>
      <c r="B38" s="12" t="n"/>
      <c r="C38" s="12" t="n"/>
      <c r="D38" s="12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4">
        <f>ROUND(S38*COUNTIF(E38:P38,"x"),1)</f>
        <v/>
      </c>
      <c r="R38" s="14">
        <f>ROUND(Q38*D38/60,1)</f>
        <v/>
      </c>
      <c r="S38" s="15">
        <f>IF(OR(C38="",D38=""),0,IF(OR(C38="Annuel",C38="Ponctuel"),IF(COUNTIF(E38:P38,"x")=0,0,1/COUNTIF(E38:P38,"x")),IFERROR(VLOOKUP(C38,Rythmes!$A$2:$B$10,2,FALSE),0)))</f>
        <v/>
      </c>
    </row>
    <row r="39">
      <c r="A39" s="12" t="n"/>
      <c r="B39" s="12" t="n"/>
      <c r="C39" s="12" t="n"/>
      <c r="D39" s="12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4">
        <f>ROUND(S39*COUNTIF(E39:P39,"x"),1)</f>
        <v/>
      </c>
      <c r="R39" s="14">
        <f>ROUND(Q39*D39/60,1)</f>
        <v/>
      </c>
      <c r="S39" s="15">
        <f>IF(OR(C39="",D39=""),0,IF(OR(C39="Annuel",C39="Ponctuel"),IF(COUNTIF(E39:P39,"x")=0,0,1/COUNTIF(E39:P39,"x")),IFERROR(VLOOKUP(C39,Rythmes!$A$2:$B$10,2,FALSE),0)))</f>
        <v/>
      </c>
    </row>
    <row r="40">
      <c r="A40" s="12" t="n"/>
      <c r="B40" s="12" t="n"/>
      <c r="C40" s="12" t="n"/>
      <c r="D40" s="12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4">
        <f>ROUND(S40*COUNTIF(E40:P40,"x"),1)</f>
        <v/>
      </c>
      <c r="R40" s="14">
        <f>ROUND(Q40*D40/60,1)</f>
        <v/>
      </c>
      <c r="S40" s="15">
        <f>IF(OR(C40="",D40=""),0,IF(OR(C40="Annuel",C40="Ponctuel"),IF(COUNTIF(E40:P40,"x")=0,0,1/COUNTIF(E40:P40,"x")),IFERROR(VLOOKUP(C40,Rythmes!$A$2:$B$10,2,FALSE),0)))</f>
        <v/>
      </c>
    </row>
    <row r="41">
      <c r="A41" s="12" t="n"/>
      <c r="B41" s="12" t="n"/>
      <c r="C41" s="12" t="n"/>
      <c r="D41" s="12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4">
        <f>ROUND(S41*COUNTIF(E41:P41,"x"),1)</f>
        <v/>
      </c>
      <c r="R41" s="14">
        <f>ROUND(Q41*D41/60,1)</f>
        <v/>
      </c>
      <c r="S41" s="15">
        <f>IF(OR(C41="",D41=""),0,IF(OR(C41="Annuel",C41="Ponctuel"),IF(COUNTIF(E41:P41,"x")=0,0,1/COUNTIF(E41:P41,"x")),IFERROR(VLOOKUP(C41,Rythmes!$A$2:$B$10,2,FALSE),0)))</f>
        <v/>
      </c>
    </row>
    <row r="42">
      <c r="A42" s="12" t="n"/>
      <c r="B42" s="12" t="n"/>
      <c r="C42" s="12" t="n"/>
      <c r="D42" s="12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4">
        <f>ROUND(S42*COUNTIF(E42:P42,"x"),1)</f>
        <v/>
      </c>
      <c r="R42" s="14">
        <f>ROUND(Q42*D42/60,1)</f>
        <v/>
      </c>
      <c r="S42" s="15">
        <f>IF(OR(C42="",D42=""),0,IF(OR(C42="Annuel",C42="Ponctuel"),IF(COUNTIF(E42:P42,"x")=0,0,1/COUNTIF(E42:P42,"x")),IFERROR(VLOOKUP(C42,Rythmes!$A$2:$B$10,2,FALSE),0)))</f>
        <v/>
      </c>
    </row>
    <row r="43">
      <c r="A43" s="12" t="n"/>
      <c r="B43" s="12" t="n"/>
      <c r="C43" s="12" t="n"/>
      <c r="D43" s="12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4">
        <f>ROUND(S43*COUNTIF(E43:P43,"x"),1)</f>
        <v/>
      </c>
      <c r="R43" s="14">
        <f>ROUND(Q43*D43/60,1)</f>
        <v/>
      </c>
      <c r="S43" s="15">
        <f>IF(OR(C43="",D43=""),0,IF(OR(C43="Annuel",C43="Ponctuel"),IF(COUNTIF(E43:P43,"x")=0,0,1/COUNTIF(E43:P43,"x")),IFERROR(VLOOKUP(C43,Rythmes!$A$2:$B$10,2,FALSE),0)))</f>
        <v/>
      </c>
    </row>
    <row r="44">
      <c r="A44" s="12" t="n"/>
      <c r="B44" s="12" t="n"/>
      <c r="C44" s="12" t="n"/>
      <c r="D44" s="12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4">
        <f>ROUND(S44*COUNTIF(E44:P44,"x"),1)</f>
        <v/>
      </c>
      <c r="R44" s="14">
        <f>ROUND(Q44*D44/60,1)</f>
        <v/>
      </c>
      <c r="S44" s="15">
        <f>IF(OR(C44="",D44=""),0,IF(OR(C44="Annuel",C44="Ponctuel"),IF(COUNTIF(E44:P44,"x")=0,0,1/COUNTIF(E44:P44,"x")),IFERROR(VLOOKUP(C44,Rythmes!$A$2:$B$10,2,FALSE),0)))</f>
        <v/>
      </c>
    </row>
    <row r="45">
      <c r="A45" s="12" t="n"/>
      <c r="B45" s="12" t="n"/>
      <c r="C45" s="12" t="n"/>
      <c r="D45" s="12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4">
        <f>ROUND(S45*COUNTIF(E45:P45,"x"),1)</f>
        <v/>
      </c>
      <c r="R45" s="14">
        <f>ROUND(Q45*D45/60,1)</f>
        <v/>
      </c>
      <c r="S45" s="15">
        <f>IF(OR(C45="",D45=""),0,IF(OR(C45="Annuel",C45="Ponctuel"),IF(COUNTIF(E45:P45,"x")=0,0,1/COUNTIF(E45:P45,"x")),IFERROR(VLOOKUP(C45,Rythmes!$A$2:$B$10,2,FALSE),0)))</f>
        <v/>
      </c>
    </row>
    <row r="46">
      <c r="A46" s="12" t="n"/>
      <c r="B46" s="12" t="n"/>
      <c r="C46" s="12" t="n"/>
      <c r="D46" s="12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4">
        <f>ROUND(S46*COUNTIF(E46:P46,"x"),1)</f>
        <v/>
      </c>
      <c r="R46" s="14">
        <f>ROUND(Q46*D46/60,1)</f>
        <v/>
      </c>
      <c r="S46" s="15">
        <f>IF(OR(C46="",D46=""),0,IF(OR(C46="Annuel",C46="Ponctuel"),IF(COUNTIF(E46:P46,"x")=0,0,1/COUNTIF(E46:P46,"x")),IFERROR(VLOOKUP(C46,Rythmes!$A$2:$B$10,2,FALSE),0)))</f>
        <v/>
      </c>
    </row>
    <row r="47">
      <c r="A47" s="12" t="n"/>
      <c r="B47" s="12" t="n"/>
      <c r="C47" s="12" t="n"/>
      <c r="D47" s="12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4">
        <f>ROUND(S47*COUNTIF(E47:P47,"x"),1)</f>
        <v/>
      </c>
      <c r="R47" s="14">
        <f>ROUND(Q47*D47/60,1)</f>
        <v/>
      </c>
      <c r="S47" s="15">
        <f>IF(OR(C47="",D47=""),0,IF(OR(C47="Annuel",C47="Ponctuel"),IF(COUNTIF(E47:P47,"x")=0,0,1/COUNTIF(E47:P47,"x")),IFERROR(VLOOKUP(C47,Rythmes!$A$2:$B$10,2,FALSE),0)))</f>
        <v/>
      </c>
    </row>
    <row r="48">
      <c r="A48" s="12" t="n"/>
      <c r="B48" s="12" t="n"/>
      <c r="C48" s="12" t="n"/>
      <c r="D48" s="12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4">
        <f>ROUND(S48*COUNTIF(E48:P48,"x"),1)</f>
        <v/>
      </c>
      <c r="R48" s="14">
        <f>ROUND(Q48*D48/60,1)</f>
        <v/>
      </c>
      <c r="S48" s="15">
        <f>IF(OR(C48="",D48=""),0,IF(OR(C48="Annuel",C48="Ponctuel"),IF(COUNTIF(E48:P48,"x")=0,0,1/COUNTIF(E48:P48,"x")),IFERROR(VLOOKUP(C48,Rythmes!$A$2:$B$10,2,FALSE),0)))</f>
        <v/>
      </c>
    </row>
    <row r="49">
      <c r="A49" s="12" t="n"/>
      <c r="B49" s="12" t="n"/>
      <c r="C49" s="12" t="n"/>
      <c r="D49" s="12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4">
        <f>ROUND(S49*COUNTIF(E49:P49,"x"),1)</f>
        <v/>
      </c>
      <c r="R49" s="14">
        <f>ROUND(Q49*D49/60,1)</f>
        <v/>
      </c>
      <c r="S49" s="15">
        <f>IF(OR(C49="",D49=""),0,IF(OR(C49="Annuel",C49="Ponctuel"),IF(COUNTIF(E49:P49,"x")=0,0,1/COUNTIF(E49:P49,"x")),IFERROR(VLOOKUP(C49,Rythmes!$A$2:$B$10,2,FALSE),0)))</f>
        <v/>
      </c>
    </row>
    <row r="50">
      <c r="A50" s="12" t="n"/>
      <c r="B50" s="12" t="n"/>
      <c r="C50" s="12" t="n"/>
      <c r="D50" s="12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4">
        <f>ROUND(S50*COUNTIF(E50:P50,"x"),1)</f>
        <v/>
      </c>
      <c r="R50" s="14">
        <f>ROUND(Q50*D50/60,1)</f>
        <v/>
      </c>
      <c r="S50" s="15">
        <f>IF(OR(C50="",D50=""),0,IF(OR(C50="Annuel",C50="Ponctuel"),IF(COUNTIF(E50:P50,"x")=0,0,1/COUNTIF(E50:P50,"x")),IFERROR(VLOOKUP(C50,Rythmes!$A$2:$B$10,2,FALSE),0)))</f>
        <v/>
      </c>
    </row>
    <row r="51">
      <c r="A51" s="12" t="n"/>
      <c r="B51" s="12" t="n"/>
      <c r="C51" s="12" t="n"/>
      <c r="D51" s="12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4">
        <f>ROUND(S51*COUNTIF(E51:P51,"x"),1)</f>
        <v/>
      </c>
      <c r="R51" s="14">
        <f>ROUND(Q51*D51/60,1)</f>
        <v/>
      </c>
      <c r="S51" s="15">
        <f>IF(OR(C51="",D51=""),0,IF(OR(C51="Annuel",C51="Ponctuel"),IF(COUNTIF(E51:P51,"x")=0,0,1/COUNTIF(E51:P51,"x")),IFERROR(VLOOKUP(C51,Rythmes!$A$2:$B$10,2,FALSE),0)))</f>
        <v/>
      </c>
    </row>
    <row r="52">
      <c r="A52" s="12" t="n"/>
      <c r="B52" s="12" t="n"/>
      <c r="C52" s="12" t="n"/>
      <c r="D52" s="12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3" t="n"/>
      <c r="Q52" s="14">
        <f>ROUND(S52*COUNTIF(E52:P52,"x"),1)</f>
        <v/>
      </c>
      <c r="R52" s="14">
        <f>ROUND(Q52*D52/60,1)</f>
        <v/>
      </c>
      <c r="S52" s="15">
        <f>IF(OR(C52="",D52=""),0,IF(OR(C52="Annuel",C52="Ponctuel"),IF(COUNTIF(E52:P52,"x")=0,0,1/COUNTIF(E52:P52,"x")),IFERROR(VLOOKUP(C52,Rythmes!$A$2:$B$10,2,FALSE),0)))</f>
        <v/>
      </c>
    </row>
    <row r="53">
      <c r="A53" s="12" t="n"/>
      <c r="B53" s="12" t="n"/>
      <c r="C53" s="12" t="n"/>
      <c r="D53" s="12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13" t="n"/>
      <c r="Q53" s="14">
        <f>ROUND(S53*COUNTIF(E53:P53,"x"),1)</f>
        <v/>
      </c>
      <c r="R53" s="14">
        <f>ROUND(Q53*D53/60,1)</f>
        <v/>
      </c>
      <c r="S53" s="15">
        <f>IF(OR(C53="",D53=""),0,IF(OR(C53="Annuel",C53="Ponctuel"),IF(COUNTIF(E53:P53,"x")=0,0,1/COUNTIF(E53:P53,"x")),IFERROR(VLOOKUP(C53,Rythmes!$A$2:$B$10,2,FALSE),0)))</f>
        <v/>
      </c>
    </row>
    <row r="54">
      <c r="A54" s="12" t="n"/>
      <c r="B54" s="12" t="n"/>
      <c r="C54" s="12" t="n"/>
      <c r="D54" s="12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13" t="n"/>
      <c r="Q54" s="14">
        <f>ROUND(S54*COUNTIF(E54:P54,"x"),1)</f>
        <v/>
      </c>
      <c r="R54" s="14">
        <f>ROUND(Q54*D54/60,1)</f>
        <v/>
      </c>
      <c r="S54" s="15">
        <f>IF(OR(C54="",D54=""),0,IF(OR(C54="Annuel",C54="Ponctuel"),IF(COUNTIF(E54:P54,"x")=0,0,1/COUNTIF(E54:P54,"x")),IFERROR(VLOOKUP(C54,Rythmes!$A$2:$B$10,2,FALSE),0)))</f>
        <v/>
      </c>
    </row>
    <row r="55">
      <c r="A55" s="12" t="n"/>
      <c r="B55" s="12" t="n"/>
      <c r="C55" s="12" t="n"/>
      <c r="D55" s="12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13" t="n"/>
      <c r="Q55" s="14">
        <f>ROUND(S55*COUNTIF(E55:P55,"x"),1)</f>
        <v/>
      </c>
      <c r="R55" s="14">
        <f>ROUND(Q55*D55/60,1)</f>
        <v/>
      </c>
      <c r="S55" s="15">
        <f>IF(OR(C55="",D55=""),0,IF(OR(C55="Annuel",C55="Ponctuel"),IF(COUNTIF(E55:P55,"x")=0,0,1/COUNTIF(E55:P55,"x")),IFERROR(VLOOKUP(C55,Rythmes!$A$2:$B$10,2,FALSE),0)))</f>
        <v/>
      </c>
    </row>
    <row r="57">
      <c r="A57" s="16" t="inlineStr">
        <is>
          <t>Heures par mois</t>
        </is>
      </c>
      <c r="B57" s="17" t="n"/>
      <c r="C57" s="17" t="n"/>
      <c r="D57" s="17" t="n"/>
      <c r="E57" s="17">
        <f>ROUND(SUMPRODUCT((E6:E55="x")*$S$6:$S$55*$D$6:$D$55)/60,1)</f>
        <v/>
      </c>
      <c r="F57" s="17">
        <f>ROUND(SUMPRODUCT((F6:F55="x")*$S$6:$S$55*$D$6:$D$55)/60,1)</f>
        <v/>
      </c>
      <c r="G57" s="17">
        <f>ROUND(SUMPRODUCT((G6:G55="x")*$S$6:$S$55*$D$6:$D$55)/60,1)</f>
        <v/>
      </c>
      <c r="H57" s="17">
        <f>ROUND(SUMPRODUCT((H6:H55="x")*$S$6:$S$55*$D$6:$D$55)/60,1)</f>
        <v/>
      </c>
      <c r="I57" s="17">
        <f>ROUND(SUMPRODUCT((I6:I55="x")*$S$6:$S$55*$D$6:$D$55)/60,1)</f>
        <v/>
      </c>
      <c r="J57" s="17">
        <f>ROUND(SUMPRODUCT((J6:J55="x")*$S$6:$S$55*$D$6:$D$55)/60,1)</f>
        <v/>
      </c>
      <c r="K57" s="17">
        <f>ROUND(SUMPRODUCT((K6:K55="x")*$S$6:$S$55*$D$6:$D$55)/60,1)</f>
        <v/>
      </c>
      <c r="L57" s="17">
        <f>ROUND(SUMPRODUCT((L6:L55="x")*$S$6:$S$55*$D$6:$D$55)/60,1)</f>
        <v/>
      </c>
      <c r="M57" s="17">
        <f>ROUND(SUMPRODUCT((M6:M55="x")*$S$6:$S$55*$D$6:$D$55)/60,1)</f>
        <v/>
      </c>
      <c r="N57" s="17">
        <f>ROUND(SUMPRODUCT((N6:N55="x")*$S$6:$S$55*$D$6:$D$55)/60,1)</f>
        <v/>
      </c>
      <c r="O57" s="17">
        <f>ROUND(SUMPRODUCT((O6:O55="x")*$S$6:$S$55*$D$6:$D$55)/60,1)</f>
        <v/>
      </c>
      <c r="P57" s="17">
        <f>ROUND(SUMPRODUCT((P6:P55="x")*$S$6:$S$55*$D$6:$D$55)/60,1)</f>
        <v/>
      </c>
      <c r="Q57" s="17">
        <f>ROUND(SUM(Q6:Q55),1)</f>
        <v/>
      </c>
      <c r="R57" s="17">
        <f>ROUND(SUM(R6:R55),1)</f>
        <v/>
      </c>
    </row>
    <row r="58">
      <c r="A58" s="16" t="inlineStr">
        <is>
          <t>Journées de 7 h</t>
        </is>
      </c>
      <c r="B58" s="17" t="n"/>
      <c r="C58" s="17" t="n"/>
      <c r="D58" s="17" t="n"/>
      <c r="E58" s="17">
        <f>ROUND(E57/7,1)</f>
        <v/>
      </c>
      <c r="F58" s="17">
        <f>ROUND(F57/7,1)</f>
        <v/>
      </c>
      <c r="G58" s="17">
        <f>ROUND(G57/7,1)</f>
        <v/>
      </c>
      <c r="H58" s="17">
        <f>ROUND(H57/7,1)</f>
        <v/>
      </c>
      <c r="I58" s="17">
        <f>ROUND(I57/7,1)</f>
        <v/>
      </c>
      <c r="J58" s="17">
        <f>ROUND(J57/7,1)</f>
        <v/>
      </c>
      <c r="K58" s="17">
        <f>ROUND(K57/7,1)</f>
        <v/>
      </c>
      <c r="L58" s="17">
        <f>ROUND(L57/7,1)</f>
        <v/>
      </c>
      <c r="M58" s="17">
        <f>ROUND(M57/7,1)</f>
        <v/>
      </c>
      <c r="N58" s="17">
        <f>ROUND(N57/7,1)</f>
        <v/>
      </c>
      <c r="O58" s="17">
        <f>ROUND(O57/7,1)</f>
        <v/>
      </c>
      <c r="P58" s="17">
        <f>ROUND(P57/7,1)</f>
        <v/>
      </c>
      <c r="Q58" s="17" t="n"/>
      <c r="R58" s="17" t="n"/>
    </row>
  </sheetData>
  <dataValidations count="2">
    <dataValidation sqref="C6:C55" showDropDown="0" showInputMessage="0" showErrorMessage="0" allowBlank="1" type="list">
      <formula1>=Rythmes!$A$2:$A$10</formula1>
    </dataValidation>
    <dataValidation sqref="E6:P55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5" t="inlineStr">
        <is>
          <t>Rythme</t>
        </is>
      </c>
      <c r="B1" s="5" t="inlineStr">
        <is>
          <t>Passages par mois actif</t>
        </is>
      </c>
    </row>
    <row r="2">
      <c r="A2" s="18" t="inlineStr">
        <is>
          <t>Hebdomadaire</t>
        </is>
      </c>
      <c r="B2" s="19">
        <f>52/12</f>
        <v/>
      </c>
    </row>
    <row r="3">
      <c r="A3" s="18" t="inlineStr">
        <is>
          <t>Toutes les 2 semaines</t>
        </is>
      </c>
      <c r="B3" s="19">
        <f>26/12</f>
        <v/>
      </c>
    </row>
    <row r="4">
      <c r="A4" s="18" t="inlineStr">
        <is>
          <t>Toutes les 3 semaines</t>
        </is>
      </c>
      <c r="B4" s="19">
        <f>52/3/12</f>
        <v/>
      </c>
    </row>
    <row r="5">
      <c r="A5" s="18" t="inlineStr">
        <is>
          <t>Mensuel</t>
        </is>
      </c>
      <c r="B5" s="19" t="n">
        <v>1</v>
      </c>
    </row>
    <row r="6">
      <c r="A6" s="18" t="inlineStr">
        <is>
          <t>Toutes les 6 semaines</t>
        </is>
      </c>
      <c r="B6" s="19">
        <f>52/6/12</f>
        <v/>
      </c>
    </row>
    <row r="7">
      <c r="A7" s="18" t="inlineStr">
        <is>
          <t>Tous les 2 mois</t>
        </is>
      </c>
      <c r="B7" s="19" t="n">
        <v>0.5</v>
      </c>
    </row>
    <row r="8">
      <c r="A8" s="18" t="inlineStr">
        <is>
          <t>Trimestriel</t>
        </is>
      </c>
      <c r="B8" s="19">
        <f>1/3</f>
        <v/>
      </c>
    </row>
    <row r="9">
      <c r="A9" s="18" t="inlineStr">
        <is>
          <t>Annuel</t>
        </is>
      </c>
      <c r="B9" s="19" t="inlineStr">
        <is>
          <t>un passage par an</t>
        </is>
      </c>
    </row>
    <row r="10">
      <c r="A10" s="18" t="inlineStr">
        <is>
          <t>Ponctuel</t>
        </is>
      </c>
      <c r="B10" s="19" t="inlineStr">
        <is>
          <t>un seul passage</t>
        </is>
      </c>
    </row>
    <row r="12">
      <c r="A12" s="11" t="inlineStr">
        <is>
          <t>Ces rythmes sont ceux reconnus par l'import de Débroussai'Heure (colonne Récurrence, ou entre parenthèses après une prestation).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Débroussai'Heure</dc:creator>
  <dc:title>Modèle de planning d'entretien de jardin</dc:title>
  <dcterms:created xsi:type="dcterms:W3CDTF">2026-11-02T16:40:04Z</dcterms:created>
  <dcterms:modified xsi:type="dcterms:W3CDTF">2026-11-02T16:40:04Z</dcterms:modified>
</cp:coreProperties>
</file>